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CTS\grsm\126(1)\Proj_Dev\Quantity\IN-House\95%_PS&amp;E\"/>
    </mc:Choice>
  </mc:AlternateContent>
  <bookViews>
    <workbookView xWindow="0" yWindow="0" windowWidth="23268" windowHeight="10428"/>
  </bookViews>
  <sheets>
    <sheet name="Sheet2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2" l="1"/>
  <c r="O22" i="2"/>
  <c r="O18" i="2"/>
  <c r="O3" i="2"/>
  <c r="O23" i="2"/>
  <c r="O20" i="2"/>
  <c r="O15" i="2"/>
  <c r="O10" i="2"/>
  <c r="O5" i="2"/>
  <c r="G15" i="2"/>
  <c r="G20" i="2"/>
  <c r="G23" i="2"/>
  <c r="G10" i="2"/>
  <c r="G5" i="2"/>
  <c r="G22" i="2" l="1"/>
  <c r="G25" i="2" s="1"/>
  <c r="C18" i="1"/>
  <c r="C8" i="1"/>
  <c r="E15" i="1"/>
  <c r="E13" i="1"/>
  <c r="E11" i="1"/>
  <c r="D15" i="1"/>
  <c r="D13" i="1"/>
  <c r="E12" i="1"/>
  <c r="D12" i="1"/>
  <c r="D5" i="1"/>
  <c r="E5" i="1" s="1"/>
  <c r="D3" i="1"/>
  <c r="E3" i="1" s="1"/>
  <c r="E2" i="1"/>
  <c r="D2" i="1"/>
</calcChain>
</file>

<file path=xl/sharedStrings.xml><?xml version="1.0" encoding="utf-8"?>
<sst xmlns="http://schemas.openxmlformats.org/spreadsheetml/2006/main" count="118" uniqueCount="35">
  <si>
    <t>Total</t>
  </si>
  <si>
    <t>Pervious</t>
  </si>
  <si>
    <t>Impervious</t>
  </si>
  <si>
    <t>(A)</t>
  </si>
  <si>
    <t>(B)</t>
  </si>
  <si>
    <t>(D)</t>
  </si>
  <si>
    <t>(C )</t>
  </si>
  <si>
    <t>(E )</t>
  </si>
  <si>
    <t>(SQFT)</t>
  </si>
  <si>
    <t>Pervious site area runnoff coefficient (gravel shoulders)</t>
  </si>
  <si>
    <t>Impervious Site Area coefficient (asphalt paved roadway)</t>
  </si>
  <si>
    <t>Existing</t>
  </si>
  <si>
    <t>Runoff Coefficient</t>
  </si>
  <si>
    <t>Proposed</t>
  </si>
  <si>
    <t>New Paved Waterway</t>
  </si>
  <si>
    <t>Total (22 feet road + 2 feet gravel shoulders)</t>
  </si>
  <si>
    <t>(FT)</t>
  </si>
  <si>
    <t>Existing Site Conditions</t>
  </si>
  <si>
    <t>=</t>
  </si>
  <si>
    <t>Proposed Site Conditions (after construction)</t>
  </si>
  <si>
    <t>Area</t>
  </si>
  <si>
    <t>PARKS (0.10-0.25)</t>
  </si>
  <si>
    <t>Area x Runoff Coefficient</t>
  </si>
  <si>
    <t>CONCRETE (0.80-0.95)</t>
  </si>
  <si>
    <t>ASPHALTIC (0.70-0.95)</t>
  </si>
  <si>
    <t>∑(Area x Runoff Coefficient)</t>
  </si>
  <si>
    <t>∑Areas</t>
  </si>
  <si>
    <t>Composite Runoff Coefficient</t>
  </si>
  <si>
    <t>(A) / (B)</t>
  </si>
  <si>
    <t>1.   Runoff coefficient values are based on the Urban Drainage Design Manual (revised August 2008), page 3-6.</t>
  </si>
  <si>
    <t>Notes:</t>
  </si>
  <si>
    <t>2.  Areas are based on the Design Quantity Computation.</t>
  </si>
  <si>
    <t>Sqyd</t>
  </si>
  <si>
    <t>GRAVEL (0.70-0.85, Driveway and Walks)</t>
  </si>
  <si>
    <t>3.  Assuming the area of each concrete approache is (22' wide x 10' long" = 220 Sqft or 24.4 Sqyd. So, the total area of 10 apporaches is 24.4 Sqyd x 10 = 244 Sqyd.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</si>
</sst>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quotePrefix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3" fontId="0" fillId="2" borderId="0" xfId="0" applyNumberFormat="1" applyFont="1" applyFill="1" applyAlignment="1">
      <alignment vertical="center"/>
    </xf>
    <xf numFmtId="3" fontId="0" fillId="2" borderId="0" xfId="0" applyNumberFormat="1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5" fillId="0" borderId="0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30"/>
  <sheetViews>
    <sheetView tabSelected="1" topLeftCell="D1" workbookViewId="0">
      <selection activeCell="G25" sqref="G25"/>
    </sheetView>
  </sheetViews>
  <sheetFormatPr defaultRowHeight="14.4" x14ac:dyDescent="0.3"/>
  <cols>
    <col min="1" max="3" width="8.88671875" style="6"/>
    <col min="4" max="4" width="12.33203125" style="6" bestFit="1" customWidth="1"/>
    <col min="5" max="5" width="35.77734375" style="6" bestFit="1" customWidth="1"/>
    <col min="6" max="6" width="2" style="6" bestFit="1" customWidth="1"/>
    <col min="7" max="7" width="10.109375" style="6" customWidth="1"/>
    <col min="8" max="12" width="8.88671875" style="6"/>
    <col min="13" max="13" width="36.21875" style="6" bestFit="1" customWidth="1"/>
    <col min="14" max="14" width="2" style="6" bestFit="1" customWidth="1"/>
    <col min="15" max="16384" width="8.88671875" style="6"/>
  </cols>
  <sheetData>
    <row r="1" spans="4:17" ht="23.4" x14ac:dyDescent="0.3">
      <c r="E1" s="21" t="s">
        <v>17</v>
      </c>
      <c r="F1" s="21"/>
      <c r="G1" s="21"/>
      <c r="H1" s="21"/>
      <c r="I1" s="21"/>
      <c r="J1" s="21"/>
      <c r="M1" s="21" t="s">
        <v>19</v>
      </c>
      <c r="N1" s="21"/>
      <c r="O1" s="21"/>
      <c r="P1" s="21"/>
      <c r="Q1" s="21"/>
    </row>
    <row r="2" spans="4:17" x14ac:dyDescent="0.3">
      <c r="E2" s="14" t="s">
        <v>21</v>
      </c>
      <c r="K2" s="8"/>
      <c r="L2" s="8"/>
      <c r="M2" s="14" t="s">
        <v>21</v>
      </c>
    </row>
    <row r="3" spans="4:17" ht="14.4" customHeight="1" x14ac:dyDescent="0.3">
      <c r="E3" s="5" t="s">
        <v>20</v>
      </c>
      <c r="F3" s="4" t="s">
        <v>18</v>
      </c>
      <c r="G3" s="10">
        <v>2200</v>
      </c>
      <c r="H3" s="6" t="s">
        <v>32</v>
      </c>
      <c r="I3" s="4"/>
      <c r="M3" s="5" t="s">
        <v>20</v>
      </c>
      <c r="N3" s="4" t="s">
        <v>18</v>
      </c>
      <c r="O3" s="10">
        <f>G3</f>
        <v>2200</v>
      </c>
      <c r="P3" s="6" t="s">
        <v>32</v>
      </c>
      <c r="Q3" s="4"/>
    </row>
    <row r="4" spans="4:17" ht="14.4" customHeight="1" x14ac:dyDescent="0.3">
      <c r="E4" s="5" t="s">
        <v>12</v>
      </c>
      <c r="F4" s="4" t="s">
        <v>18</v>
      </c>
      <c r="G4" s="11">
        <v>0.2</v>
      </c>
      <c r="H4" s="4"/>
      <c r="I4" s="4"/>
      <c r="M4" s="5" t="s">
        <v>12</v>
      </c>
      <c r="N4" s="4" t="s">
        <v>18</v>
      </c>
      <c r="O4" s="11">
        <v>0.2</v>
      </c>
      <c r="P4" s="4"/>
      <c r="Q4" s="4"/>
    </row>
    <row r="5" spans="4:17" ht="14.4" customHeight="1" x14ac:dyDescent="0.3">
      <c r="E5" s="5" t="s">
        <v>22</v>
      </c>
      <c r="F5" s="4" t="s">
        <v>18</v>
      </c>
      <c r="G5" s="17">
        <f>G3*G4</f>
        <v>440</v>
      </c>
      <c r="H5" s="4"/>
      <c r="I5" s="4"/>
      <c r="M5" s="5" t="s">
        <v>22</v>
      </c>
      <c r="N5" s="4" t="s">
        <v>18</v>
      </c>
      <c r="O5" s="17">
        <f>O3*O4</f>
        <v>440</v>
      </c>
      <c r="P5" s="4"/>
      <c r="Q5" s="4"/>
    </row>
    <row r="6" spans="4:17" ht="14.4" customHeight="1" x14ac:dyDescent="0.3">
      <c r="D6" s="5"/>
      <c r="E6" s="5"/>
      <c r="F6" s="4"/>
      <c r="G6" s="16"/>
      <c r="H6" s="4"/>
      <c r="I6" s="4"/>
      <c r="M6" s="5"/>
      <c r="N6" s="4"/>
      <c r="O6" s="16"/>
      <c r="P6" s="4"/>
      <c r="Q6" s="4"/>
    </row>
    <row r="7" spans="4:17" ht="14.4" customHeight="1" x14ac:dyDescent="0.3">
      <c r="E7" s="15" t="s">
        <v>24</v>
      </c>
      <c r="F7" s="4"/>
      <c r="G7" s="5"/>
      <c r="H7" s="4"/>
      <c r="I7" s="4"/>
      <c r="M7" s="15" t="s">
        <v>24</v>
      </c>
      <c r="N7" s="4"/>
      <c r="O7" s="5"/>
      <c r="P7" s="4"/>
      <c r="Q7" s="4"/>
    </row>
    <row r="8" spans="4:17" ht="14.4" customHeight="1" x14ac:dyDescent="0.3">
      <c r="D8" s="5"/>
      <c r="E8" s="5" t="s">
        <v>20</v>
      </c>
      <c r="F8" s="4" t="s">
        <v>18</v>
      </c>
      <c r="G8" s="9">
        <v>0</v>
      </c>
      <c r="H8" s="6" t="s">
        <v>32</v>
      </c>
      <c r="I8" s="4"/>
      <c r="M8" s="5" t="s">
        <v>20</v>
      </c>
      <c r="N8" s="4" t="s">
        <v>18</v>
      </c>
      <c r="O8" s="9">
        <v>0</v>
      </c>
      <c r="P8" s="6" t="s">
        <v>32</v>
      </c>
      <c r="Q8" s="4"/>
    </row>
    <row r="9" spans="4:17" ht="14.4" customHeight="1" x14ac:dyDescent="0.3">
      <c r="D9" s="5"/>
      <c r="E9" s="5" t="s">
        <v>12</v>
      </c>
      <c r="F9" s="4" t="s">
        <v>18</v>
      </c>
      <c r="G9" s="12">
        <v>0.95</v>
      </c>
      <c r="H9" s="4"/>
      <c r="I9" s="4"/>
      <c r="M9" s="5" t="s">
        <v>12</v>
      </c>
      <c r="N9" s="4" t="s">
        <v>18</v>
      </c>
      <c r="O9" s="12">
        <v>0.95</v>
      </c>
      <c r="P9" s="4"/>
      <c r="Q9" s="4"/>
    </row>
    <row r="10" spans="4:17" ht="14.4" customHeight="1" x14ac:dyDescent="0.3">
      <c r="D10" s="5"/>
      <c r="E10" s="5" t="s">
        <v>22</v>
      </c>
      <c r="F10" s="4" t="s">
        <v>18</v>
      </c>
      <c r="G10" s="18">
        <f>G8*G9</f>
        <v>0</v>
      </c>
      <c r="H10" s="4"/>
      <c r="I10" s="4"/>
      <c r="M10" s="5" t="s">
        <v>22</v>
      </c>
      <c r="N10" s="4" t="s">
        <v>18</v>
      </c>
      <c r="O10" s="18">
        <f>O8*O9</f>
        <v>0</v>
      </c>
      <c r="P10" s="4"/>
      <c r="Q10" s="4"/>
    </row>
    <row r="11" spans="4:17" x14ac:dyDescent="0.3">
      <c r="D11" s="5"/>
      <c r="E11" s="5"/>
      <c r="F11" s="4"/>
      <c r="G11" s="5"/>
      <c r="H11" s="4"/>
      <c r="I11" s="4"/>
      <c r="M11" s="5"/>
      <c r="N11" s="4"/>
      <c r="O11" s="5"/>
      <c r="P11" s="4"/>
      <c r="Q11" s="4"/>
    </row>
    <row r="12" spans="4:17" x14ac:dyDescent="0.3">
      <c r="D12" s="5"/>
      <c r="E12" s="15" t="s">
        <v>23</v>
      </c>
      <c r="F12" s="4"/>
      <c r="G12" s="5"/>
      <c r="H12" s="4"/>
      <c r="I12" s="4"/>
      <c r="M12" s="15" t="s">
        <v>23</v>
      </c>
      <c r="N12" s="4"/>
      <c r="O12" s="5"/>
      <c r="P12" s="4"/>
      <c r="Q12" s="4"/>
    </row>
    <row r="13" spans="4:17" ht="14.4" customHeight="1" x14ac:dyDescent="0.3">
      <c r="D13" s="5"/>
      <c r="E13" s="5" t="s">
        <v>20</v>
      </c>
      <c r="F13" s="4" t="s">
        <v>18</v>
      </c>
      <c r="G13" s="9">
        <v>0</v>
      </c>
      <c r="H13" s="6" t="s">
        <v>32</v>
      </c>
      <c r="I13" s="4"/>
      <c r="M13" s="5" t="s">
        <v>20</v>
      </c>
      <c r="N13" s="4" t="s">
        <v>18</v>
      </c>
      <c r="O13" s="9">
        <v>224</v>
      </c>
      <c r="P13" s="6" t="s">
        <v>32</v>
      </c>
      <c r="Q13" s="4"/>
    </row>
    <row r="14" spans="4:17" ht="14.4" customHeight="1" x14ac:dyDescent="0.3">
      <c r="D14" s="5"/>
      <c r="E14" s="5" t="s">
        <v>12</v>
      </c>
      <c r="F14" s="4" t="s">
        <v>18</v>
      </c>
      <c r="G14" s="12">
        <v>0.9</v>
      </c>
      <c r="H14" s="4"/>
      <c r="I14" s="4"/>
      <c r="M14" s="5" t="s">
        <v>12</v>
      </c>
      <c r="N14" s="4" t="s">
        <v>18</v>
      </c>
      <c r="O14" s="12">
        <v>0.9</v>
      </c>
      <c r="P14" s="4"/>
      <c r="Q14" s="4"/>
    </row>
    <row r="15" spans="4:17" ht="14.4" customHeight="1" x14ac:dyDescent="0.3">
      <c r="D15" s="5"/>
      <c r="E15" s="5" t="s">
        <v>22</v>
      </c>
      <c r="F15" s="4" t="s">
        <v>18</v>
      </c>
      <c r="G15" s="18">
        <f>G13*G14</f>
        <v>0</v>
      </c>
      <c r="H15" s="4"/>
      <c r="I15" s="4"/>
      <c r="M15" s="5" t="s">
        <v>22</v>
      </c>
      <c r="N15" s="4" t="s">
        <v>18</v>
      </c>
      <c r="O15" s="18">
        <f>O13*O14</f>
        <v>201.6</v>
      </c>
      <c r="P15" s="4"/>
      <c r="Q15" s="4"/>
    </row>
    <row r="16" spans="4:17" ht="14.4" customHeight="1" x14ac:dyDescent="0.3">
      <c r="D16" s="5"/>
      <c r="E16" s="5"/>
      <c r="F16" s="4"/>
      <c r="G16" s="13"/>
      <c r="H16" s="4"/>
      <c r="I16" s="4"/>
      <c r="M16" s="5"/>
      <c r="N16" s="4"/>
      <c r="O16" s="13"/>
      <c r="P16" s="4"/>
      <c r="Q16" s="4"/>
    </row>
    <row r="17" spans="4:17" ht="14.4" customHeight="1" x14ac:dyDescent="0.3">
      <c r="D17" s="5"/>
      <c r="E17" s="15" t="s">
        <v>33</v>
      </c>
      <c r="F17" s="4"/>
      <c r="G17" s="5"/>
      <c r="H17" s="4"/>
      <c r="I17" s="4"/>
      <c r="M17" s="15" t="s">
        <v>33</v>
      </c>
      <c r="N17" s="4"/>
      <c r="O17" s="5"/>
      <c r="P17" s="4"/>
      <c r="Q17" s="4"/>
    </row>
    <row r="18" spans="4:17" ht="14.4" customHeight="1" x14ac:dyDescent="0.3">
      <c r="D18" s="5"/>
      <c r="E18" s="5" t="s">
        <v>20</v>
      </c>
      <c r="F18" s="4" t="s">
        <v>18</v>
      </c>
      <c r="G18" s="9">
        <v>21000</v>
      </c>
      <c r="H18" s="6" t="s">
        <v>32</v>
      </c>
      <c r="I18" s="4"/>
      <c r="M18" s="5" t="s">
        <v>20</v>
      </c>
      <c r="N18" s="4" t="s">
        <v>18</v>
      </c>
      <c r="O18" s="9">
        <f>G18-O13</f>
        <v>20776</v>
      </c>
      <c r="P18" s="6" t="s">
        <v>32</v>
      </c>
      <c r="Q18" s="4"/>
    </row>
    <row r="19" spans="4:17" x14ac:dyDescent="0.3">
      <c r="D19" s="5"/>
      <c r="E19" s="5" t="s">
        <v>12</v>
      </c>
      <c r="F19" s="4" t="s">
        <v>18</v>
      </c>
      <c r="G19" s="12">
        <v>0.7</v>
      </c>
      <c r="H19" s="4"/>
      <c r="I19" s="4"/>
      <c r="J19" s="4"/>
      <c r="M19" s="5" t="s">
        <v>12</v>
      </c>
      <c r="N19" s="4" t="s">
        <v>18</v>
      </c>
      <c r="O19" s="12">
        <v>0.7</v>
      </c>
      <c r="P19" s="4"/>
      <c r="Q19" s="4"/>
    </row>
    <row r="20" spans="4:17" x14ac:dyDescent="0.3">
      <c r="D20" s="5"/>
      <c r="E20" s="5" t="s">
        <v>22</v>
      </c>
      <c r="F20" s="4" t="s">
        <v>18</v>
      </c>
      <c r="G20" s="18">
        <f>G18*G19</f>
        <v>14699.999999999998</v>
      </c>
      <c r="H20" s="4"/>
      <c r="I20" s="4"/>
      <c r="J20" s="4"/>
      <c r="M20" s="5" t="s">
        <v>22</v>
      </c>
      <c r="N20" s="4" t="s">
        <v>18</v>
      </c>
      <c r="O20" s="18">
        <f>O18*O19</f>
        <v>14543.199999999999</v>
      </c>
      <c r="P20" s="4"/>
      <c r="Q20" s="4"/>
    </row>
    <row r="21" spans="4:17" x14ac:dyDescent="0.3">
      <c r="D21" s="5"/>
      <c r="E21" s="5"/>
      <c r="F21" s="4"/>
      <c r="G21" s="18"/>
      <c r="H21" s="4"/>
      <c r="I21" s="4"/>
      <c r="J21" s="4"/>
      <c r="M21" s="5"/>
      <c r="N21" s="4"/>
      <c r="O21" s="18"/>
      <c r="P21" s="4"/>
      <c r="Q21" s="4"/>
    </row>
    <row r="22" spans="4:17" x14ac:dyDescent="0.3">
      <c r="D22" s="5"/>
      <c r="E22" s="19" t="s">
        <v>25</v>
      </c>
      <c r="F22" s="4" t="s">
        <v>18</v>
      </c>
      <c r="G22" s="18">
        <f>SUM(G5,G10,G15,G20)</f>
        <v>15139.999999999998</v>
      </c>
      <c r="H22" s="4"/>
      <c r="I22" s="8" t="s">
        <v>3</v>
      </c>
      <c r="J22" s="4"/>
      <c r="M22" s="19" t="s">
        <v>25</v>
      </c>
      <c r="N22" s="4" t="s">
        <v>18</v>
      </c>
      <c r="O22" s="18">
        <f>SUM(O5,O10,O15,O20)</f>
        <v>15184.8</v>
      </c>
      <c r="P22" s="4"/>
      <c r="Q22" s="8" t="s">
        <v>3</v>
      </c>
    </row>
    <row r="23" spans="4:17" x14ac:dyDescent="0.3">
      <c r="D23" s="5"/>
      <c r="E23" s="19" t="s">
        <v>26</v>
      </c>
      <c r="F23" s="4" t="s">
        <v>18</v>
      </c>
      <c r="G23" s="20">
        <f>SUM(G3,G8,G13,G18)</f>
        <v>23200</v>
      </c>
      <c r="H23" s="6" t="s">
        <v>32</v>
      </c>
      <c r="I23" s="4" t="s">
        <v>4</v>
      </c>
      <c r="J23" s="4"/>
      <c r="M23" s="19" t="s">
        <v>26</v>
      </c>
      <c r="N23" s="4" t="s">
        <v>18</v>
      </c>
      <c r="O23" s="20">
        <f>SUM(O3,O8,O13,O18)</f>
        <v>23200</v>
      </c>
      <c r="P23" s="6" t="s">
        <v>32</v>
      </c>
      <c r="Q23" s="4" t="s">
        <v>4</v>
      </c>
    </row>
    <row r="24" spans="4:17" x14ac:dyDescent="0.3">
      <c r="D24" s="5"/>
      <c r="E24" s="19"/>
      <c r="F24" s="4"/>
      <c r="G24" s="13"/>
      <c r="H24" s="4"/>
      <c r="I24" s="4"/>
      <c r="J24" s="4"/>
      <c r="M24" s="19"/>
      <c r="N24" s="4"/>
      <c r="O24" s="13"/>
      <c r="P24" s="4"/>
      <c r="Q24" s="4"/>
    </row>
    <row r="25" spans="4:17" x14ac:dyDescent="0.3">
      <c r="D25" s="5"/>
      <c r="E25" s="5" t="s">
        <v>27</v>
      </c>
      <c r="F25" s="4" t="s">
        <v>18</v>
      </c>
      <c r="G25" s="22">
        <f>G22/G23</f>
        <v>0.65258620689655167</v>
      </c>
      <c r="H25" s="4"/>
      <c r="I25" s="4" t="s">
        <v>28</v>
      </c>
      <c r="M25" s="5" t="s">
        <v>27</v>
      </c>
      <c r="N25" s="4" t="s">
        <v>18</v>
      </c>
      <c r="O25" s="22">
        <f>O22/O23</f>
        <v>0.65451724137931033</v>
      </c>
      <c r="P25" s="4"/>
      <c r="Q25" s="4" t="s">
        <v>28</v>
      </c>
    </row>
    <row r="26" spans="4:17" x14ac:dyDescent="0.3">
      <c r="D26" s="7"/>
      <c r="E26" s="7"/>
      <c r="F26" s="7"/>
      <c r="G26" s="7"/>
      <c r="H26" s="7"/>
      <c r="I26" s="7"/>
    </row>
    <row r="27" spans="4:17" x14ac:dyDescent="0.3">
      <c r="E27" s="6" t="s">
        <v>30</v>
      </c>
    </row>
    <row r="28" spans="4:17" x14ac:dyDescent="0.3">
      <c r="E28" s="6" t="s">
        <v>29</v>
      </c>
    </row>
    <row r="29" spans="4:17" x14ac:dyDescent="0.3">
      <c r="E29" s="6" t="s">
        <v>31</v>
      </c>
    </row>
    <row r="30" spans="4:17" x14ac:dyDescent="0.3">
      <c r="D30" s="7"/>
      <c r="E30" s="6" t="s">
        <v>34</v>
      </c>
      <c r="F30" s="7"/>
      <c r="G30" s="7"/>
      <c r="H30" s="7"/>
      <c r="I30" s="7"/>
    </row>
  </sheetData>
  <mergeCells count="2">
    <mergeCell ref="E1:J1"/>
    <mergeCell ref="M1: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4" sqref="B4"/>
    </sheetView>
  </sheetViews>
  <sheetFormatPr defaultRowHeight="14.4" x14ac:dyDescent="0.3"/>
  <cols>
    <col min="2" max="2" width="57.88671875" customWidth="1"/>
    <col min="3" max="3" width="11.88671875" customWidth="1"/>
  </cols>
  <sheetData>
    <row r="1" spans="1:5" x14ac:dyDescent="0.3">
      <c r="B1" t="s">
        <v>11</v>
      </c>
      <c r="C1" s="3" t="s">
        <v>16</v>
      </c>
      <c r="D1" s="3" t="s">
        <v>16</v>
      </c>
      <c r="E1" s="3" t="s">
        <v>8</v>
      </c>
    </row>
    <row r="2" spans="1:5" x14ac:dyDescent="0.3">
      <c r="A2" t="s">
        <v>3</v>
      </c>
      <c r="B2" t="s">
        <v>15</v>
      </c>
      <c r="C2">
        <v>800</v>
      </c>
      <c r="D2">
        <f>22+4</f>
        <v>26</v>
      </c>
      <c r="E2">
        <f>PRODUCT(C2:D2)</f>
        <v>20800</v>
      </c>
    </row>
    <row r="3" spans="1:5" x14ac:dyDescent="0.3">
      <c r="A3" t="s">
        <v>4</v>
      </c>
      <c r="B3" t="s">
        <v>1</v>
      </c>
      <c r="C3">
        <v>800</v>
      </c>
      <c r="D3">
        <f>4</f>
        <v>4</v>
      </c>
      <c r="E3">
        <f t="shared" ref="E3:E5" si="0">PRODUCT(C3:D3)</f>
        <v>3200</v>
      </c>
    </row>
    <row r="4" spans="1:5" x14ac:dyDescent="0.3">
      <c r="A4" s="1" t="s">
        <v>6</v>
      </c>
      <c r="B4" t="s">
        <v>9</v>
      </c>
      <c r="E4">
        <v>0.6</v>
      </c>
    </row>
    <row r="5" spans="1:5" x14ac:dyDescent="0.3">
      <c r="A5" t="s">
        <v>5</v>
      </c>
      <c r="B5" t="s">
        <v>2</v>
      </c>
      <c r="C5">
        <v>800</v>
      </c>
      <c r="D5">
        <f>22</f>
        <v>22</v>
      </c>
      <c r="E5">
        <f t="shared" si="0"/>
        <v>17600</v>
      </c>
    </row>
    <row r="6" spans="1:5" x14ac:dyDescent="0.3">
      <c r="A6" t="s">
        <v>7</v>
      </c>
      <c r="B6" t="s">
        <v>10</v>
      </c>
      <c r="E6">
        <v>0.9</v>
      </c>
    </row>
    <row r="8" spans="1:5" x14ac:dyDescent="0.3">
      <c r="B8" t="s">
        <v>12</v>
      </c>
      <c r="C8" s="2">
        <f>ROUND(((E3*E4)+(E5*E6))/E2,2)</f>
        <v>0.85</v>
      </c>
    </row>
    <row r="10" spans="1:5" x14ac:dyDescent="0.3">
      <c r="B10" t="s">
        <v>13</v>
      </c>
    </row>
    <row r="11" spans="1:5" x14ac:dyDescent="0.3">
      <c r="B11" t="s">
        <v>14</v>
      </c>
      <c r="C11">
        <v>370</v>
      </c>
      <c r="D11">
        <v>3</v>
      </c>
      <c r="E11">
        <f>PRODUCT(C11:D11)</f>
        <v>1110</v>
      </c>
    </row>
    <row r="12" spans="1:5" x14ac:dyDescent="0.3">
      <c r="A12" t="s">
        <v>3</v>
      </c>
      <c r="B12" t="s">
        <v>0</v>
      </c>
      <c r="C12">
        <v>800</v>
      </c>
      <c r="D12">
        <f>22+4</f>
        <v>26</v>
      </c>
      <c r="E12">
        <f>PRODUCT(C12:D12)</f>
        <v>20800</v>
      </c>
    </row>
    <row r="13" spans="1:5" x14ac:dyDescent="0.3">
      <c r="A13" t="s">
        <v>4</v>
      </c>
      <c r="B13" t="s">
        <v>1</v>
      </c>
      <c r="C13">
        <v>800</v>
      </c>
      <c r="D13">
        <f>4</f>
        <v>4</v>
      </c>
      <c r="E13">
        <f>PRODUCT(C13:D13)-E11</f>
        <v>2090</v>
      </c>
    </row>
    <row r="14" spans="1:5" x14ac:dyDescent="0.3">
      <c r="A14" s="1" t="s">
        <v>6</v>
      </c>
      <c r="B14" t="s">
        <v>9</v>
      </c>
      <c r="E14">
        <v>0.6</v>
      </c>
    </row>
    <row r="15" spans="1:5" x14ac:dyDescent="0.3">
      <c r="A15" t="s">
        <v>5</v>
      </c>
      <c r="B15" t="s">
        <v>2</v>
      </c>
      <c r="C15">
        <v>800</v>
      </c>
      <c r="D15">
        <f>22</f>
        <v>22</v>
      </c>
      <c r="E15">
        <f>PRODUCT(C15:D15)+E11</f>
        <v>18710</v>
      </c>
    </row>
    <row r="16" spans="1:5" x14ac:dyDescent="0.3">
      <c r="A16" t="s">
        <v>7</v>
      </c>
      <c r="B16" t="s">
        <v>10</v>
      </c>
      <c r="E16">
        <v>0.9</v>
      </c>
    </row>
    <row r="18" spans="2:3" x14ac:dyDescent="0.3">
      <c r="B18" t="s">
        <v>12</v>
      </c>
      <c r="C18" s="2">
        <f>ROUND(((E13*E14)+(E15*E16))/E12,2)</f>
        <v>0.87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Hoover</dc:creator>
  <cp:lastModifiedBy>Nguyen, Thang (FHWA)</cp:lastModifiedBy>
  <dcterms:created xsi:type="dcterms:W3CDTF">2019-05-16T17:47:46Z</dcterms:created>
  <dcterms:modified xsi:type="dcterms:W3CDTF">2020-02-04T15:05:23Z</dcterms:modified>
</cp:coreProperties>
</file>